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hidePivotFieldList="1" defaultThemeVersion="124226"/>
  <bookViews>
    <workbookView xWindow="0" yWindow="555" windowWidth="28800" windowHeight="11700"/>
  </bookViews>
  <sheets>
    <sheet name="Tổng hợp" sheetId="7" r:id="rId1"/>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 i="7" l="1"/>
  <c r="D26" i="7"/>
  <c r="E26" i="7"/>
  <c r="C26" i="7" l="1"/>
  <c r="F26" i="7" s="1"/>
  <c r="D25" i="7"/>
  <c r="E25" i="7" l="1"/>
  <c r="D20" i="7"/>
  <c r="C20" i="7" s="1"/>
  <c r="F20" i="7" s="1"/>
  <c r="E19" i="7"/>
  <c r="D19" i="7"/>
  <c r="E18" i="7"/>
  <c r="D18" i="7"/>
  <c r="D16" i="7"/>
  <c r="C16" i="7" s="1"/>
  <c r="F16" i="7" s="1"/>
  <c r="E23" i="7"/>
  <c r="C23" i="7" s="1"/>
  <c r="F23" i="7" s="1"/>
  <c r="C28" i="7"/>
  <c r="F28" i="7" s="1"/>
  <c r="C29" i="7"/>
  <c r="F29" i="7" s="1"/>
  <c r="C30" i="7"/>
  <c r="F30" i="7" s="1"/>
  <c r="C21" i="7"/>
  <c r="F21" i="7" s="1"/>
  <c r="C22" i="7"/>
  <c r="F22" i="7" s="1"/>
  <c r="C24" i="7"/>
  <c r="F24" i="7" s="1"/>
  <c r="C25" i="7"/>
  <c r="C27" i="7"/>
  <c r="F27" i="7" s="1"/>
  <c r="C17" i="7"/>
  <c r="F17" i="7" s="1"/>
  <c r="C12" i="7"/>
  <c r="F12" i="7" s="1"/>
  <c r="C13" i="7"/>
  <c r="F13" i="7" s="1"/>
  <c r="C14" i="7"/>
  <c r="F14" i="7" s="1"/>
  <c r="C15" i="7"/>
  <c r="F15" i="7" s="1"/>
  <c r="E11" i="7"/>
  <c r="C11" i="7" l="1"/>
  <c r="F11" i="7" s="1"/>
  <c r="F25" i="7"/>
  <c r="D31" i="7"/>
  <c r="C19" i="7"/>
  <c r="C18" i="7"/>
  <c r="F18" i="7" s="1"/>
  <c r="E31" i="7"/>
  <c r="C31" i="7" l="1"/>
  <c r="F31" i="7" s="1"/>
  <c r="F19" i="7"/>
</calcChain>
</file>

<file path=xl/sharedStrings.xml><?xml version="1.0" encoding="utf-8"?>
<sst xmlns="http://schemas.openxmlformats.org/spreadsheetml/2006/main" count="31" uniqueCount="31">
  <si>
    <t>STT</t>
  </si>
  <si>
    <t>Đăng ký thành lập hộ kinh doanh</t>
  </si>
  <si>
    <t>Ghi vào sổ hộ tịch việc kết hôn của công dân Việt Nam đã được giải quyết tại cơ quan có thẩm quyền của nước ngoài</t>
  </si>
  <si>
    <t>Thay đổi, cải chính, bổ sung hộ tịch, xác định lại dân tộc</t>
  </si>
  <si>
    <t>Đăng ký thay đổi nội dung đăng ký hộ kinh doanh</t>
  </si>
  <si>
    <t>Chấm dứt hoạt động hộ kinh doanh</t>
  </si>
  <si>
    <t>Cấp lại Giấy chứng nhận đăng ký hộ kinh doanh</t>
  </si>
  <si>
    <t>Chứng thực bản sao từ bản chính giấy tờ, văn bản do cơ quan, tổ chức có thẩm quyền của Việt Nam cấp hoặc chứng nhận</t>
  </si>
  <si>
    <t>Cấp bản sao Trích lục hộ tịch</t>
  </si>
  <si>
    <t>Đăng ký kết hôn có yếu tố nước ngoài</t>
  </si>
  <si>
    <t>Đăng ký lại khai sinh có yếu tố nước ngoài</t>
  </si>
  <si>
    <t>Cấp giấy chứng nhận đủ điều kiện hoạt động điểm cung cấp dịch vụ trò chơi điện tử công cộng</t>
  </si>
  <si>
    <t>Chứng thực chữ ký người dịch mà người dịch không phải là cộng tác viên dịch thuật của Phòng Tư pháp</t>
  </si>
  <si>
    <t>Điều chỉnh, gia hạn, cấp lại giấy phép xây dựng đối với công trình, nhà ở riêng lẻ xây dựng trong đô thị, trung tâm cụm xã, trong khu bảo tồn, khu di tích lịch sử  văn hóa thuộc địa bàn quản lý, trừ các công trình thuộc thẩm quyền cấp giấy phép xây dựng của cấp trung ương, cấp tỉnh(bao gồm công trình hạ tầng kỹ thuật viễn thông thụ động)</t>
  </si>
  <si>
    <t>Đăng ký khai tử có yếu tố nước ngoài</t>
  </si>
  <si>
    <t>Thủ tục cấp Giấy phép xây dựng sửa chữa, cải tạo đối với công trình cấp III, cấp IV (Công trình không theo tuyến/Theo tuyến trong đô thị/Tín ngưỡng, tôn giáo/Tượng đài, tranh hoành tráng/Theo giai đoạn cho công trình không theo tuyến/ Theo giai đoạn cho công trình theo tuyến trong đô thị/Dự án) và nhà ở riêng lẻ</t>
  </si>
  <si>
    <t>Cấp giấy phép môi trường (Cấp huyện)</t>
  </si>
  <si>
    <t>Cấp Giấy phép điều chỉnh Giấy phép đủ điều kiện kinh doanh dịch vụ karaoke</t>
  </si>
  <si>
    <t>Cấp Giấy phép đủ điều kiện kinh doanh dịch vụ karaoke (do cơ quan quản lý nhà nước về văn hóa cấp huyện cấp)</t>
  </si>
  <si>
    <t>Đăng ký khai sinh có yếu tố nước ngoài</t>
  </si>
  <si>
    <t>Cấp sửa đổi, bổ sung Giấy phép bán lẻ rượu</t>
  </si>
  <si>
    <t>Tên thủ tục</t>
  </si>
  <si>
    <t>Trực tiếp</t>
  </si>
  <si>
    <t>Trực tuyến</t>
  </si>
  <si>
    <t>Tổng hồ sơ tiếp nhận</t>
  </si>
  <si>
    <t>Tỉ lệ hồ sơ trực tuyến</t>
  </si>
  <si>
    <t>BÁO CÁO CHI TIẾT TTHC CUNG CẤP DỊCH VỤ CÔNG TRỰC TUYẾN</t>
  </si>
  <si>
    <r>
      <t xml:space="preserve">TỔNG HỢP, TÌNH HÌNH, KẾT QUẢ GIẢI QUYẾT 
THỦ TỤC HÀNH CHÍNH CUNG CẤP DỊCH VỤ CÔNG TRỰC TUYẾN
</t>
    </r>
    <r>
      <rPr>
        <sz val="13"/>
        <rFont val="Times New Roman"/>
        <family val="1"/>
      </rPr>
      <t>Kỳ báo cáo: Năm 2022
(Từ ngày 15/12/2021 đến ngày 31/10/2022)</t>
    </r>
  </si>
  <si>
    <t>Tổng cộng</t>
  </si>
  <si>
    <t>Đơn vị tính: số hồ sơ TTHC</t>
  </si>
  <si>
    <r>
      <t xml:space="preserve">Đơn vị báo cáo: 
</t>
    </r>
    <r>
      <rPr>
        <sz val="13"/>
        <rFont val="Times New Roman"/>
        <family val="1"/>
      </rPr>
      <t>UBND thành phố Quảng Ngãi</t>
    </r>
    <r>
      <rPr>
        <b/>
        <sz val="13"/>
        <rFont val="Times New Roman"/>
        <family val="1"/>
      </rPr>
      <t xml:space="preserve">
Đơn vị nhận báo cáo:
</t>
    </r>
    <r>
      <rPr>
        <sz val="13"/>
        <rFont val="Times New Roman"/>
        <family val="1"/>
      </rPr>
      <t xml:space="preserve">UBND tỉnh Quảng Ngãi 
(Văn phòng UBND tỉnh)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</si>
</sst>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sz val="10"/>
      <name val="Times New Roman"/>
      <family val="1"/>
    </font>
    <font>
      <b/>
      <sz val="13"/>
      <name val="Times New Roman"/>
      <family val="1"/>
    </font>
    <font>
      <sz val="13"/>
      <name val="Times New Roman"/>
      <family val="1"/>
    </font>
    <font>
      <b/>
      <sz val="16"/>
      <color rgb="FF000000"/>
      <name val="Times New Roman"/>
      <family val="1"/>
    </font>
    <font>
      <b/>
      <sz val="11"/>
      <color rgb="FF000000"/>
      <name val="Times New Roman"/>
      <family val="1"/>
    </font>
    <font>
      <sz val="11"/>
      <color rgb="FF000000"/>
      <name val="Times New Roman"/>
      <family val="1"/>
    </font>
    <font>
      <b/>
      <sz val="14"/>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applyProtection="1"/>
    <xf numFmtId="0" fontId="0" fillId="2" borderId="0" xfId="0" applyFill="1" applyProtection="1"/>
    <xf numFmtId="0" fontId="0" fillId="3" borderId="0" xfId="0" applyFill="1" applyProtection="1"/>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6" fillId="3" borderId="1" xfId="0" applyFont="1" applyFill="1" applyBorder="1" applyProtection="1"/>
    <xf numFmtId="0" fontId="6" fillId="3" borderId="1" xfId="0" applyFont="1" applyFill="1" applyBorder="1" applyAlignment="1" applyProtection="1">
      <alignment horizontal="left"/>
    </xf>
    <xf numFmtId="2" fontId="6" fillId="0" borderId="1" xfId="0" applyNumberFormat="1" applyFont="1" applyBorder="1" applyProtection="1"/>
    <xf numFmtId="0" fontId="6" fillId="3" borderId="1" xfId="0" applyFont="1" applyFill="1" applyBorder="1" applyAlignment="1" applyProtection="1">
      <alignment horizontal="left" wrapText="1"/>
    </xf>
    <xf numFmtId="0" fontId="6" fillId="0" borderId="1" xfId="0" applyFont="1" applyBorder="1" applyAlignment="1" applyProtection="1">
      <alignment horizontal="left"/>
    </xf>
    <xf numFmtId="0" fontId="6" fillId="0" borderId="1" xfId="0" applyFont="1" applyBorder="1" applyProtection="1"/>
    <xf numFmtId="0" fontId="2" fillId="0" borderId="0" xfId="0" applyFont="1" applyAlignment="1">
      <alignment vertical="center" wrapText="1"/>
    </xf>
    <xf numFmtId="0" fontId="7" fillId="0" borderId="1" xfId="0" applyFont="1" applyFill="1" applyBorder="1" applyAlignment="1" applyProtection="1">
      <alignment horizontal="center"/>
    </xf>
    <xf numFmtId="0" fontId="1" fillId="0" borderId="0" xfId="0" applyFont="1" applyBorder="1" applyAlignment="1">
      <alignment vertical="center" wrapText="1"/>
    </xf>
    <xf numFmtId="0" fontId="1" fillId="0" borderId="5" xfId="0" applyFont="1" applyBorder="1" applyAlignment="1">
      <alignment horizontal="right" vertical="center" wrapText="1"/>
    </xf>
    <xf numFmtId="0" fontId="5" fillId="0" borderId="1" xfId="0" applyFont="1" applyBorder="1" applyProtection="1"/>
    <xf numFmtId="2" fontId="5" fillId="0" borderId="1" xfId="0" applyNumberFormat="1" applyFont="1" applyBorder="1" applyProtection="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zoomScaleNormal="100" workbookViewId="0">
      <selection activeCell="C1" sqref="C1:F7"/>
    </sheetView>
  </sheetViews>
  <sheetFormatPr defaultColWidth="11.42578125" defaultRowHeight="15" x14ac:dyDescent="0.25"/>
  <cols>
    <col min="1" max="1" width="4.5703125" customWidth="1"/>
    <col min="2" max="2" width="72.28515625" customWidth="1"/>
    <col min="3" max="3" width="10.140625" customWidth="1"/>
    <col min="5" max="5" width="12.7109375" customWidth="1"/>
    <col min="6" max="6" width="10.7109375" customWidth="1"/>
  </cols>
  <sheetData>
    <row r="1" spans="1:17" ht="15" customHeight="1" x14ac:dyDescent="0.25">
      <c r="A1" s="3" t="s">
        <v>27</v>
      </c>
      <c r="B1" s="3"/>
      <c r="C1" s="3" t="s">
        <v>30</v>
      </c>
      <c r="D1" s="3"/>
      <c r="E1" s="3"/>
      <c r="F1" s="3"/>
      <c r="G1" s="17"/>
      <c r="I1" s="17"/>
      <c r="J1" s="17"/>
      <c r="K1" s="17"/>
    </row>
    <row r="2" spans="1:17" ht="15" customHeight="1" x14ac:dyDescent="0.25">
      <c r="A2" s="3"/>
      <c r="B2" s="3"/>
      <c r="C2" s="3"/>
      <c r="D2" s="3"/>
      <c r="E2" s="3"/>
      <c r="F2" s="3"/>
      <c r="G2" s="17"/>
      <c r="H2" s="17"/>
      <c r="I2" s="17"/>
      <c r="J2" s="17"/>
      <c r="K2" s="17"/>
    </row>
    <row r="3" spans="1:17" ht="15" customHeight="1" x14ac:dyDescent="0.25">
      <c r="A3" s="3"/>
      <c r="B3" s="3"/>
      <c r="C3" s="3"/>
      <c r="D3" s="3"/>
      <c r="E3" s="3"/>
      <c r="F3" s="3"/>
      <c r="G3" s="17"/>
      <c r="H3" s="17"/>
      <c r="I3" s="17"/>
      <c r="J3" s="17"/>
      <c r="K3" s="17"/>
    </row>
    <row r="4" spans="1:17" ht="15" customHeight="1" x14ac:dyDescent="0.25">
      <c r="A4" s="3"/>
      <c r="B4" s="3"/>
      <c r="C4" s="3"/>
      <c r="D4" s="3"/>
      <c r="E4" s="3"/>
      <c r="F4" s="3"/>
      <c r="G4" s="17"/>
      <c r="H4" s="17"/>
      <c r="I4" s="17"/>
      <c r="J4" s="17"/>
      <c r="K4" s="17"/>
    </row>
    <row r="5" spans="1:17" ht="15" customHeight="1" x14ac:dyDescent="0.25">
      <c r="A5" s="3"/>
      <c r="B5" s="3"/>
      <c r="C5" s="3"/>
      <c r="D5" s="3"/>
      <c r="E5" s="3"/>
      <c r="F5" s="3"/>
      <c r="G5" s="17"/>
      <c r="H5" s="17"/>
      <c r="I5" s="17"/>
      <c r="J5" s="17"/>
      <c r="K5" s="17"/>
    </row>
    <row r="6" spans="1:17" ht="15" customHeight="1" x14ac:dyDescent="0.25">
      <c r="A6" s="3"/>
      <c r="B6" s="3"/>
      <c r="C6" s="3"/>
      <c r="D6" s="3"/>
      <c r="E6" s="3"/>
      <c r="F6" s="3"/>
      <c r="G6" s="17"/>
      <c r="H6" s="17"/>
      <c r="I6" s="17"/>
      <c r="J6" s="17"/>
      <c r="K6" s="17"/>
    </row>
    <row r="7" spans="1:17" ht="15" customHeight="1" x14ac:dyDescent="0.25">
      <c r="A7" s="3"/>
      <c r="B7" s="3"/>
      <c r="C7" s="3"/>
      <c r="D7" s="3"/>
      <c r="E7" s="3"/>
      <c r="F7" s="3"/>
      <c r="G7" s="17"/>
      <c r="H7" s="17"/>
      <c r="I7" s="17"/>
      <c r="J7" s="17"/>
      <c r="K7" s="17"/>
    </row>
    <row r="8" spans="1:17" ht="16.5" customHeight="1" x14ac:dyDescent="0.25">
      <c r="C8" s="20" t="s">
        <v>29</v>
      </c>
      <c r="D8" s="20"/>
      <c r="E8" s="20"/>
      <c r="F8" s="19"/>
      <c r="G8" s="19"/>
      <c r="H8" s="19"/>
      <c r="I8" s="19"/>
      <c r="J8" s="19"/>
      <c r="K8" s="19"/>
      <c r="L8" s="19"/>
      <c r="M8" s="19"/>
      <c r="N8" s="19"/>
      <c r="O8" s="4"/>
      <c r="P8" s="5"/>
      <c r="Q8" s="5"/>
    </row>
    <row r="9" spans="1:17" ht="20.25" x14ac:dyDescent="0.3">
      <c r="A9" s="6" t="s">
        <v>26</v>
      </c>
      <c r="B9" s="7"/>
      <c r="C9" s="7"/>
      <c r="D9" s="7"/>
      <c r="E9" s="7"/>
      <c r="F9" s="8"/>
    </row>
    <row r="10" spans="1:17" ht="42.75" x14ac:dyDescent="0.25">
      <c r="A10" s="9" t="s">
        <v>0</v>
      </c>
      <c r="B10" s="9" t="s">
        <v>21</v>
      </c>
      <c r="C10" s="10" t="s">
        <v>24</v>
      </c>
      <c r="D10" s="9" t="s">
        <v>22</v>
      </c>
      <c r="E10" s="9" t="s">
        <v>23</v>
      </c>
      <c r="F10" s="10" t="s">
        <v>25</v>
      </c>
    </row>
    <row r="11" spans="1:17" s="1" customFormat="1" x14ac:dyDescent="0.25">
      <c r="A11" s="11">
        <v>1</v>
      </c>
      <c r="B11" s="12" t="s">
        <v>8</v>
      </c>
      <c r="C11" s="11">
        <f>D11+E11</f>
        <v>8</v>
      </c>
      <c r="D11" s="11">
        <v>0</v>
      </c>
      <c r="E11" s="11">
        <f>3+5</f>
        <v>8</v>
      </c>
      <c r="F11" s="13">
        <f t="shared" ref="F11:F30" si="0">E11/C11*100</f>
        <v>100</v>
      </c>
      <c r="G11" s="2"/>
      <c r="H11" s="2"/>
      <c r="I11" s="2"/>
      <c r="J11" s="2"/>
      <c r="K11" s="2"/>
    </row>
    <row r="12" spans="1:17" ht="30" x14ac:dyDescent="0.25">
      <c r="A12" s="11">
        <v>2</v>
      </c>
      <c r="B12" s="14" t="s">
        <v>11</v>
      </c>
      <c r="C12" s="11">
        <f t="shared" ref="C12:C30" si="1">D12+E12</f>
        <v>1</v>
      </c>
      <c r="D12" s="11">
        <v>0</v>
      </c>
      <c r="E12" s="11">
        <v>1</v>
      </c>
      <c r="F12" s="13">
        <f t="shared" si="0"/>
        <v>100</v>
      </c>
      <c r="G12" s="2"/>
      <c r="H12" s="2"/>
      <c r="I12" s="2"/>
      <c r="J12" s="2"/>
      <c r="K12" s="2"/>
    </row>
    <row r="13" spans="1:17" x14ac:dyDescent="0.25">
      <c r="A13" s="11">
        <v>3</v>
      </c>
      <c r="B13" s="14" t="s">
        <v>17</v>
      </c>
      <c r="C13" s="11">
        <f t="shared" si="1"/>
        <v>1</v>
      </c>
      <c r="D13" s="11">
        <v>0</v>
      </c>
      <c r="E13" s="11">
        <v>1</v>
      </c>
      <c r="F13" s="13">
        <f t="shared" si="0"/>
        <v>100</v>
      </c>
      <c r="G13" s="2"/>
      <c r="H13" s="2"/>
      <c r="I13" s="2"/>
      <c r="J13" s="2"/>
      <c r="K13" s="2"/>
    </row>
    <row r="14" spans="1:17" ht="30" x14ac:dyDescent="0.25">
      <c r="A14" s="11">
        <v>4</v>
      </c>
      <c r="B14" s="14" t="s">
        <v>18</v>
      </c>
      <c r="C14" s="11">
        <f t="shared" si="1"/>
        <v>2</v>
      </c>
      <c r="D14" s="11">
        <v>0</v>
      </c>
      <c r="E14" s="11">
        <f>1+1</f>
        <v>2</v>
      </c>
      <c r="F14" s="13">
        <f t="shared" si="0"/>
        <v>100</v>
      </c>
      <c r="G14" s="2"/>
      <c r="H14" s="2"/>
      <c r="I14" s="2"/>
      <c r="J14" s="2"/>
      <c r="K14" s="2"/>
    </row>
    <row r="15" spans="1:17" x14ac:dyDescent="0.25">
      <c r="A15" s="11">
        <v>5</v>
      </c>
      <c r="B15" s="14" t="s">
        <v>16</v>
      </c>
      <c r="C15" s="11">
        <f t="shared" si="1"/>
        <v>20</v>
      </c>
      <c r="D15" s="11">
        <v>7</v>
      </c>
      <c r="E15" s="11">
        <v>13</v>
      </c>
      <c r="F15" s="13">
        <f t="shared" si="0"/>
        <v>65</v>
      </c>
      <c r="G15" s="2"/>
      <c r="H15" s="2"/>
      <c r="I15" s="2"/>
      <c r="J15" s="2"/>
      <c r="K15" s="2"/>
    </row>
    <row r="16" spans="1:17" s="1" customFormat="1" x14ac:dyDescent="0.25">
      <c r="A16" s="11">
        <v>6</v>
      </c>
      <c r="B16" s="12" t="s">
        <v>6</v>
      </c>
      <c r="C16" s="11">
        <f t="shared" si="1"/>
        <v>46</v>
      </c>
      <c r="D16" s="11">
        <f>11+34</f>
        <v>45</v>
      </c>
      <c r="E16" s="11">
        <v>1</v>
      </c>
      <c r="F16" s="13">
        <f t="shared" si="0"/>
        <v>2.1739130434782608</v>
      </c>
      <c r="G16" s="2"/>
      <c r="H16" s="2"/>
      <c r="I16" s="2"/>
      <c r="J16" s="2"/>
      <c r="K16" s="2"/>
    </row>
    <row r="17" spans="1:11" x14ac:dyDescent="0.25">
      <c r="A17" s="11">
        <v>7</v>
      </c>
      <c r="B17" s="12" t="s">
        <v>20</v>
      </c>
      <c r="C17" s="11">
        <f>D17+E17</f>
        <v>1</v>
      </c>
      <c r="D17" s="11">
        <v>0</v>
      </c>
      <c r="E17" s="11">
        <v>1</v>
      </c>
      <c r="F17" s="13">
        <f t="shared" si="0"/>
        <v>100</v>
      </c>
      <c r="G17" s="2"/>
      <c r="H17" s="2"/>
      <c r="I17" s="2"/>
      <c r="J17" s="2"/>
      <c r="K17" s="2"/>
    </row>
    <row r="18" spans="1:11" s="1" customFormat="1" x14ac:dyDescent="0.25">
      <c r="A18" s="11">
        <v>8</v>
      </c>
      <c r="B18" s="12" t="s">
        <v>5</v>
      </c>
      <c r="C18" s="11">
        <f t="shared" si="1"/>
        <v>276</v>
      </c>
      <c r="D18" s="11">
        <f>67+193</f>
        <v>260</v>
      </c>
      <c r="E18" s="11">
        <f>5+11</f>
        <v>16</v>
      </c>
      <c r="F18" s="13">
        <f t="shared" si="0"/>
        <v>5.7971014492753623</v>
      </c>
      <c r="G18" s="2"/>
      <c r="H18" s="2"/>
      <c r="I18" s="2"/>
      <c r="J18" s="2"/>
      <c r="K18" s="2"/>
    </row>
    <row r="19" spans="1:11" s="1" customFormat="1" ht="30" x14ac:dyDescent="0.25">
      <c r="A19" s="11">
        <v>9</v>
      </c>
      <c r="B19" s="14" t="s">
        <v>7</v>
      </c>
      <c r="C19" s="11">
        <f t="shared" si="1"/>
        <v>639</v>
      </c>
      <c r="D19" s="11">
        <f>120+337</f>
        <v>457</v>
      </c>
      <c r="E19" s="11">
        <f>36+146</f>
        <v>182</v>
      </c>
      <c r="F19" s="13">
        <f t="shared" si="0"/>
        <v>28.482003129890455</v>
      </c>
      <c r="G19" s="2"/>
      <c r="H19" s="2"/>
      <c r="I19" s="2"/>
      <c r="J19" s="2"/>
      <c r="K19" s="2"/>
    </row>
    <row r="20" spans="1:11" s="1" customFormat="1" ht="30" x14ac:dyDescent="0.25">
      <c r="A20" s="11">
        <v>10</v>
      </c>
      <c r="B20" s="14" t="s">
        <v>12</v>
      </c>
      <c r="C20" s="11">
        <f t="shared" si="1"/>
        <v>819</v>
      </c>
      <c r="D20" s="11">
        <f>9+627</f>
        <v>636</v>
      </c>
      <c r="E20" s="11">
        <v>183</v>
      </c>
      <c r="F20" s="13">
        <f t="shared" si="0"/>
        <v>22.344322344322347</v>
      </c>
      <c r="G20" s="2"/>
      <c r="H20" s="2"/>
      <c r="I20" s="2"/>
      <c r="J20" s="2"/>
      <c r="K20" s="2"/>
    </row>
    <row r="21" spans="1:11" x14ac:dyDescent="0.25">
      <c r="A21" s="11">
        <v>11</v>
      </c>
      <c r="B21" s="12" t="s">
        <v>9</v>
      </c>
      <c r="C21" s="11">
        <f t="shared" si="1"/>
        <v>8</v>
      </c>
      <c r="D21" s="11">
        <v>5</v>
      </c>
      <c r="E21" s="11">
        <v>3</v>
      </c>
      <c r="F21" s="13">
        <f t="shared" si="0"/>
        <v>37.5</v>
      </c>
      <c r="G21" s="2"/>
      <c r="H21" s="2"/>
      <c r="I21" s="2"/>
      <c r="J21" s="2"/>
      <c r="K21" s="2"/>
    </row>
    <row r="22" spans="1:11" x14ac:dyDescent="0.25">
      <c r="A22" s="11">
        <v>12</v>
      </c>
      <c r="B22" s="12" t="s">
        <v>19</v>
      </c>
      <c r="C22" s="11">
        <f t="shared" si="1"/>
        <v>1</v>
      </c>
      <c r="D22" s="11">
        <v>0</v>
      </c>
      <c r="E22" s="11">
        <v>1</v>
      </c>
      <c r="F22" s="13">
        <f t="shared" si="0"/>
        <v>100</v>
      </c>
      <c r="G22" s="2"/>
      <c r="H22" s="2"/>
      <c r="I22" s="2"/>
      <c r="J22" s="2"/>
      <c r="K22" s="2"/>
    </row>
    <row r="23" spans="1:11" s="1" customFormat="1" x14ac:dyDescent="0.25">
      <c r="A23" s="11">
        <v>13</v>
      </c>
      <c r="B23" s="12" t="s">
        <v>14</v>
      </c>
      <c r="C23" s="11">
        <f t="shared" si="1"/>
        <v>3</v>
      </c>
      <c r="D23" s="11">
        <v>0</v>
      </c>
      <c r="E23" s="11">
        <f>2+1</f>
        <v>3</v>
      </c>
      <c r="F23" s="13">
        <f t="shared" si="0"/>
        <v>100</v>
      </c>
      <c r="G23" s="2"/>
      <c r="H23" s="2"/>
      <c r="I23" s="2"/>
      <c r="J23" s="2"/>
      <c r="K23" s="2"/>
    </row>
    <row r="24" spans="1:11" x14ac:dyDescent="0.25">
      <c r="A24" s="11">
        <v>14</v>
      </c>
      <c r="B24" s="12" t="s">
        <v>10</v>
      </c>
      <c r="C24" s="11">
        <f t="shared" si="1"/>
        <v>3</v>
      </c>
      <c r="D24" s="11">
        <v>2</v>
      </c>
      <c r="E24" s="11">
        <v>1</v>
      </c>
      <c r="F24" s="13">
        <f t="shared" si="0"/>
        <v>33.333333333333329</v>
      </c>
      <c r="G24" s="2"/>
      <c r="H24" s="2"/>
      <c r="I24" s="2"/>
      <c r="J24" s="2"/>
      <c r="K24" s="2"/>
    </row>
    <row r="25" spans="1:11" s="1" customFormat="1" x14ac:dyDescent="0.25">
      <c r="A25" s="11">
        <v>15</v>
      </c>
      <c r="B25" s="12" t="s">
        <v>1</v>
      </c>
      <c r="C25" s="11">
        <f>D25+E25</f>
        <v>2095</v>
      </c>
      <c r="D25" s="11">
        <f>490+1150</f>
        <v>1640</v>
      </c>
      <c r="E25" s="11">
        <f>143+312</f>
        <v>455</v>
      </c>
      <c r="F25" s="13">
        <f t="shared" si="0"/>
        <v>21.718377088305491</v>
      </c>
      <c r="G25" s="2"/>
      <c r="H25" s="2"/>
      <c r="I25" s="2"/>
      <c r="J25" s="2"/>
      <c r="K25" s="2"/>
    </row>
    <row r="26" spans="1:11" s="1" customFormat="1" x14ac:dyDescent="0.25">
      <c r="A26" s="11">
        <v>16</v>
      </c>
      <c r="B26" s="15" t="s">
        <v>4</v>
      </c>
      <c r="C26" s="11">
        <f>D26+E26</f>
        <v>496</v>
      </c>
      <c r="D26" s="16">
        <f>183+296</f>
        <v>479</v>
      </c>
      <c r="E26" s="16">
        <f>9+8</f>
        <v>17</v>
      </c>
      <c r="F26" s="13">
        <f t="shared" si="0"/>
        <v>3.4274193548387095</v>
      </c>
      <c r="G26" s="2"/>
      <c r="H26" s="2"/>
      <c r="I26" s="2"/>
      <c r="J26" s="2"/>
      <c r="K26" s="2"/>
    </row>
    <row r="27" spans="1:11" ht="75" x14ac:dyDescent="0.25">
      <c r="A27" s="11">
        <v>17</v>
      </c>
      <c r="B27" s="14" t="s">
        <v>13</v>
      </c>
      <c r="C27" s="11">
        <f t="shared" si="1"/>
        <v>45</v>
      </c>
      <c r="D27" s="11">
        <v>41</v>
      </c>
      <c r="E27" s="11">
        <v>4</v>
      </c>
      <c r="F27" s="13">
        <f t="shared" si="0"/>
        <v>8.8888888888888893</v>
      </c>
      <c r="G27" s="2"/>
      <c r="H27" s="2"/>
      <c r="I27" s="2"/>
      <c r="J27" s="2"/>
      <c r="K27" s="2"/>
    </row>
    <row r="28" spans="1:11" ht="30" x14ac:dyDescent="0.25">
      <c r="A28" s="11">
        <v>18</v>
      </c>
      <c r="B28" s="14" t="s">
        <v>2</v>
      </c>
      <c r="C28" s="11">
        <f>D28+E28</f>
        <v>1</v>
      </c>
      <c r="D28" s="11">
        <v>0</v>
      </c>
      <c r="E28" s="11">
        <v>1</v>
      </c>
      <c r="F28" s="13">
        <f t="shared" si="0"/>
        <v>100</v>
      </c>
      <c r="G28" s="2"/>
      <c r="H28" s="2"/>
      <c r="I28" s="2"/>
      <c r="J28" s="2"/>
      <c r="K28" s="2"/>
    </row>
    <row r="29" spans="1:11" x14ac:dyDescent="0.25">
      <c r="A29" s="11">
        <v>19</v>
      </c>
      <c r="B29" s="14" t="s">
        <v>3</v>
      </c>
      <c r="C29" s="11">
        <f t="shared" si="1"/>
        <v>161</v>
      </c>
      <c r="D29" s="11">
        <v>118</v>
      </c>
      <c r="E29" s="11">
        <v>43</v>
      </c>
      <c r="F29" s="13">
        <f t="shared" si="0"/>
        <v>26.70807453416149</v>
      </c>
    </row>
    <row r="30" spans="1:11" ht="75" x14ac:dyDescent="0.25">
      <c r="A30" s="11">
        <v>20</v>
      </c>
      <c r="B30" s="14" t="s">
        <v>15</v>
      </c>
      <c r="C30" s="11">
        <f t="shared" si="1"/>
        <v>20</v>
      </c>
      <c r="D30" s="11">
        <v>8</v>
      </c>
      <c r="E30" s="11">
        <v>12</v>
      </c>
      <c r="F30" s="13">
        <f t="shared" si="0"/>
        <v>60</v>
      </c>
    </row>
    <row r="31" spans="1:11" ht="18.75" x14ac:dyDescent="0.3">
      <c r="A31" s="16"/>
      <c r="B31" s="18" t="s">
        <v>28</v>
      </c>
      <c r="C31" s="21">
        <f>SUM(C11:C30)</f>
        <v>4646</v>
      </c>
      <c r="D31" s="21">
        <f xml:space="preserve"> SUM(D11:D30)</f>
        <v>3698</v>
      </c>
      <c r="E31" s="21">
        <f xml:space="preserve"> SUM(E11:E30)</f>
        <v>948</v>
      </c>
      <c r="F31" s="22">
        <f>E31/C31*100</f>
        <v>20.40464916056823</v>
      </c>
    </row>
  </sheetData>
  <mergeCells count="5">
    <mergeCell ref="O8:Q8"/>
    <mergeCell ref="A1:B7"/>
    <mergeCell ref="C1:F7"/>
    <mergeCell ref="C8:E8"/>
    <mergeCell ref="A9:F9"/>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Tổng hợp</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HP</cp:lastModifiedBy>
  <cp:lastPrinted>2022-11-10T08:49:25Z</cp:lastPrinted>
  <dcterms:created xsi:type="dcterms:W3CDTF">2022-02-10T10:45:14Z</dcterms:created>
  <dcterms:modified xsi:type="dcterms:W3CDTF">2022-11-10T10:24:20Z</dcterms:modified>
</cp:coreProperties>
</file>